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<sst xmlns="http://schemas.openxmlformats.org/spreadsheetml/2006/main" count="1059" uniqueCount="875">
  <si>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</si>
  <si>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</si>
  <si>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</si>
  <si>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</si>
  <si>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</si>
  <si>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</si>
  <si>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</si>
  <si>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</si>
  <si>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</si>
  <si>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</si>
  <si>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</si>
  <si>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</si>
  <si>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</si>
  <si>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</si>
  <si>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</si>
  <si>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</si>
  <si>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</si>
  <si>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</si>
  <si>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</si>
  <si>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</si>
  <si>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</si>
  <si>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</si>
  <si>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</si>
  <si>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</si>
  <si>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</si>
  <si>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</si>
  <si>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</si>
  <si>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</si>
  <si>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</si>
  <si>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</si>
  <si>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</si>
  <si>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</si>
  <si>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</si>
  <si>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</si>
  <si>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</si>
  <si>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</si>
  <si>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</si>
  <si>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</si>
  <si>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</si>
  <si>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</si>
  <si>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</si>
  <si>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</si>
  <si>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</si>
  <si>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</si>
  <si>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</si>
  <si>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</si>
  <si>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</si>
  <si>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</si>
  <si>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</si>
  <si>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</si>
  <si>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</si>
  <si>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</si>
  <si>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</si>
  <si>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</si>
  <si>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</si>
  <si>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</si>
  <si>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</si>
  <si>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</si>
  <si>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</si>
  <si>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</si>
  <si>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</si>
  <si>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</si>
  <si>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</si>
  <si>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</si>
  <si>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</si>
  <si>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</si>
  <si>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</si>
  <si>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</si>
  <si>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</si>
  <si>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</si>
  <si>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</si>
  <si>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</si>
  <si>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</si>
  <si>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</si>
  <si>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</si>
  <si>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</si>
  <si>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</si>
  <si>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</si>
  <si>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</si>
  <si>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</si>
  <si>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</si>
  <si>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</si>
  <si>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</si>
  <si>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</si>
  <si>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</si>
  <si>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</si>
  <si>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</si>
  <si>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</si>
  <si>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</si>
  <si>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</si>
  <si>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</si>
  <si>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</si>
  <si>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</si>
  <si>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</si>
  <si>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</si>
  <si>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</si>
  <si>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</si>
  <si>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</si>
  <si>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</si>
  <si>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</si>
  <si>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</si>
  <si>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</si>
  <si>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</si>
  <si>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</si>
  <si>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</si>
  <si>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</si>
  <si>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</si>
  <si>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</si>
  <si>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</si>
  <si>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</si>
  <si>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</si>
  <si>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</si>
  <si>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</si>
  <si>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</si>
  <si>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</si>
  <si>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</si>
  <si>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</si>
  <si>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</si>
  <si>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</si>
  <si>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</si>
  <si>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</si>
  <si>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</si>
  <si>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</si>
  <si>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</si>
  <si>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</si>
  <si>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</si>
  <si>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</si>
  <si>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</si>
  <si>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</si>
  <si>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</si>
  <si>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</si>
  <si>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</si>
  <si>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</si>
  <si>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</si>
  <si>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</si>
  <si>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</si>
  <si>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</si>
  <si>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</si>
  <si>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</si>
  <si>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</si>
  <si>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</si>
  <si>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</si>
  <si>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</si>
  <si>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</si>
  <si>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</si>
  <si>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</si>
  <si>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</si>
  <si>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</si>
  <si>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</si>
  <si>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</si>
  <si>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</si>
  <si>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</si>
  <si>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</si>
  <si>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</si>
  <si>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</si>
  <si>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</si>
  <si>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</si>
  <si>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</si>
  <si>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</si>
  <si>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</si>
  <si>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</si>
  <si>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</si>
  <si>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</si>
  <si>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</si>
  <si>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</si>
  <si>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</si>
  <si>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</si>
  <si>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</si>
  <si>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</si>
  <si>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</si>
  <si>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</si>
  <si>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</si>
  <si>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</si>
  <si>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</si>
  <si>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</si>
  <si>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</si>
  <si>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</si>
  <si>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</si>
  <si>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</si>
  <si>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</si>
  <si>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</si>
  <si>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</si>
  <si>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</si>
  <si>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</si>
  <si>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</si>
  <si>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</si>
  <si>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</si>
  <si>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</si>
  <si>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</si>
  <si>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</si>
  <si>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</si>
  <si>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</si>
  <si>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</si>
  <si>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</si>
  <si>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</si>
  <si>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</si>
  <si>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</si>
  <si>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</si>
  <si>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</si>
  <si>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</si>
  <si>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</si>
  <si>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</si>
  <si>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</si>
  <si>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</si>
  <si>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</si>
  <si>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</si>
  <si>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</si>
  <si>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</si>
  <si>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</si>
  <si>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</si>
  <si>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</si>
  <si>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</si>
  <si>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</si>
  <si>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</si>
  <si>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</si>
  <si>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</si>
  <si>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</si>
  <si>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</si>
  <si>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</si>
  <si>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</si>
  <si>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</si>
  <si>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</si>
  <si>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</si>
  <si>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</si>
  <si>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</si>
  <si>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</si>
  <si>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</si>
  <si>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</si>
  <si>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</si>
  <si>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</si>
  <si>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</si>
  <si>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</si>
  <si>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</si>
  <si>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</si>
  <si>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</si>
  <si>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</si>
  <si>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</si>
  <si>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</si>
  <si>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</si>
  <si>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</si>
  <si>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</si>
  <si>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</si>
  <si>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</si>
  <si>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</si>
  <si>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</si>
  <si>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</si>
  <si>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</si>
  <si>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</si>
  <si>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</si>
  <si>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</si>
  <si>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</si>
  <si>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</si>
  <si>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</si>
  <si>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</si>
  <si>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</si>
  <si>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</si>
  <si>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</si>
  <si>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</si>
  <si>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</si>
  <si>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</si>
  <si>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</si>
  <si>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</si>
  <si>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</si>
  <si>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</si>
  <si>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</si>
  <si>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</si>
  <si>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</si>
  <si>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</si>
  <si>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</si>
  <si>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</si>
  <si>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</si>
  <si>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</si>
  <si>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</si>
  <si>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</si>
  <si>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</si>
  <si>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</si>
  <si>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</si>
  <si>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</si>
  <si>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</si>
  <si>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</si>
  <si>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</si>
  <si>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</si>
  <si>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</si>
  <si>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</si>
  <si>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</si>
  <si>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</si>
  <si>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</si>
  <si>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</si>
  <si>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</si>
  <si>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</si>
  <si>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</si>
  <si>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</si>
  <si>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</si>
  <si>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</si>
  <si>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</si>
  <si>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</si>
  <si>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</si>
  <si>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</si>
  <si>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</si>
  <si>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</si>
  <si>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</si>
  <si>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</si>
  <si>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</si>
  <si>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</si>
  <si>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</si>
  <si>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</si>
  <si>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</si>
  <si>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</si>
  <si>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</si>
  <si>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</si>
  <si>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</si>
  <si>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</si>
  <si>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</si>
  <si>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</si>
  <si>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</si>
  <si>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</si>
  <si>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</si>
  <si>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</si>
  <si>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</si>
  <si>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</si>
  <si>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</si>
  <si>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</si>
  <si>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</si>
  <si>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</si>
  <si>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</si>
  <si>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</si>
  <si>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</si>
  <si>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</si>
  <si>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</si>
  <si>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</si>
  <si>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</si>
  <si>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</si>
  <si>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</si>
  <si>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</si>
  <si>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</si>
  <si>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</si>
  <si>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</si>
  <si>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</si>
  <si>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</si>
  <si>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</si>
  <si>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</si>
  <si>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</si>
  <si>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</si>
  <si>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</si>
  <si>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</si>
  <si>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</si>
  <si>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</si>
  <si>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</si>
  <si>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</si>
  <si>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</si>
  <si>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</si>
  <si>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</si>
  <si>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</si>
  <si>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</si>
  <si>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</si>
  <si>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</si>
  <si>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</si>
  <si>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</si>
  <si>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</si>
  <si>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</si>
  <si>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</si>
  <si>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</si>
  <si>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</si>
  <si>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</si>
  <si>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</si>
  <si>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</si>
  <si>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</si>
  <si>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</si>
  <si>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</si>
  <si>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</si>
  <si>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</si>
  <si>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</si>
  <si>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</si>
  <si>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</si>
  <si>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</si>
  <si>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</si>
  <si>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</si>
  <si>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</si>
  <si>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</si>
  <si>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</si>
  <si>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</si>
  <si>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</si>
  <si>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</si>
  <si>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</si>
  <si>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</si>
  <si>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</si>
  <si>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</si>
  <si>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</si>
  <si>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</si>
  <si>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</si>
  <si>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</si>
  <si>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</si>
  <si>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</si>
  <si>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</si>
  <si>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</si>
  <si>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</si>
  <si>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</si>
  <si>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</si>
  <si>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</si>
  <si>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</si>
  <si>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</si>
  <si>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</si>
  <si>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</si>
  <si>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</si>
  <si>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</si>
  <si>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</si>
  <si>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</si>
  <si>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</si>
  <si>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</si>
  <si>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</si>
  <si>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</si>
  <si>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</si>
  <si>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</si>
  <si>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</si>
  <si>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</si>
  <si>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</si>
  <si>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</si>
  <si>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</si>
  <si>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</si>
  <si>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</si>
  <si>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</si>
  <si>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</si>
  <si>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</si>
  <si>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</si>
  <si>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</si>
  <si>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</si>
  <si>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</si>
  <si>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</si>
  <si>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</si>
  <si>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</si>
  <si>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</si>
  <si>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</si>
  <si>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</si>
  <si>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</si>
  <si>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</si>
  <si>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</si>
  <si>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</si>
  <si>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</si>
  <si>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</si>
  <si>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</si>
  <si>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</si>
  <si>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</si>
  <si>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</si>
  <si>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</si>
  <si>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</si>
  <si>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</si>
  <si>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</si>
  <si>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</si>
  <si>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</si>
  <si>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</si>
  <si>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</si>
  <si>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</si>
  <si>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</si>
  <si>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</si>
  <si>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</si>
  <si>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</si>
  <si>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</si>
  <si>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</si>
  <si>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</si>
  <si>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</si>
  <si>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</si>
  <si>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</si>
  <si>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</si>
  <si>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</si>
  <si>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</si>
  <si>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</si>
  <si>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</si>
  <si>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</si>
  <si>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</si>
  <si>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</si>
  <si>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</si>
  <si>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</si>
  <si>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</si>
  <si>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</si>
  <si>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</si>
  <si>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</si>
  <si>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</si>
  <si>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</si>
  <si>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</si>
  <si>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</si>
  <si>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</si>
  <si>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</si>
  <si>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</si>
  <si>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</si>
  <si>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</si>
  <si>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</si>
  <si>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</si>
  <si>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</si>
  <si>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</si>
  <si>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</si>
  <si>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</si>
  <si>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</si>
  <si>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</si>
  <si>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</si>
  <si>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</si>
  <si>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</si>
  <si>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</si>
  <si>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</si>
  <si>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</si>
  <si>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</si>
  <si>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</si>
  <si>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</si>
  <si>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</si>
  <si>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</si>
  <si>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</si>
  <si>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</si>
  <si>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</si>
  <si>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</si>
  <si>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</si>
  <si>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</si>
  <si>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</si>
  <si>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</si>
  <si>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</si>
  <si>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</si>
  <si>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</si>
  <si>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</si>
  <si>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</si>
  <si>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</si>
  <si>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</si>
  <si>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</si>
  <si>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</si>
  <si>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</si>
  <si>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</si>
  <si>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</si>
  <si>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</si>
  <si>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</si>
  <si>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</si>
  <si>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</si>
  <si>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</si>
  <si>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</si>
  <si>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</si>
  <si>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</si>
  <si>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</si>
  <si>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</si>
  <si>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</si>
  <si>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</si>
  <si>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</si>
  <si>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</si>
  <si>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</si>
  <si>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</si>
  <si>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</si>
  <si>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</si>
  <si>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</si>
  <si>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</si>
  <si>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</si>
  <si>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</si>
  <si>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</si>
  <si>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</si>
  <si>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</si>
  <si>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</si>
  <si>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</si>
  <si>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</si>
  <si>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</si>
  <si>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</si>
  <si>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</si>
  <si>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</si>
  <si>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</si>
  <si>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</si>
  <si>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</si>
  <si>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</si>
  <si>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</si>
  <si>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</si>
  <si>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</si>
  <si>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</si>
  <si>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</si>
  <si>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</si>
  <si>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</si>
  <si>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</si>
  <si>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</si>
  <si>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</si>
  <si>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</si>
  <si>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</si>
  <si>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</si>
  <si>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</si>
  <si>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</si>
  <si>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</si>
  <si>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</si>
  <si>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</si>
  <si>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</si>
  <si>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</si>
  <si>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</si>
  <si>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</si>
  <si>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</si>
  <si>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</si>
  <si>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</si>
  <si>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</si>
  <si>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</si>
  <si>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</si>
  <si>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</si>
  <si>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</si>
  <si>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</si>
  <si>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</si>
  <si>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</si>
  <si>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</si>
  <si>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</si>
  <si>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</si>
  <si>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</si>
  <si>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</si>
  <si>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</si>
  <si>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</si>
  <si>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</si>
  <si>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</si>
  <si>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</si>
  <si>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</si>
  <si>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</si>
  <si>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</si>
  <si>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</si>
  <si>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</si>
  <si>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</si>
  <si>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</si>
  <si>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</si>
  <si>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</si>
  <si>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</si>
  <si>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</si>
  <si>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</si>
  <si>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</si>
  <si>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</si>
  <si>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</si>
  <si>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</si>
  <si>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</si>
  <si>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</si>
  <si>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</si>
  <si>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</si>
  <si>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</si>
  <si>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</si>
  <si>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</si>
  <si>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</si>
  <si>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</si>
  <si>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</si>
  <si>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</si>
  <si>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</si>
  <si>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</si>
  <si>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</si>
  <si>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</si>
  <si>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</si>
  <si>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</si>
  <si>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</si>
  <si>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</si>
  <si>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</si>
  <si>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</si>
  <si>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</si>
  <si>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</si>
  <si>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</si>
  <si>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</si>
  <si>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</si>
  <si>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</si>
  <si>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</si>
  <si>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</si>
  <si>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</si>
  <si>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</si>
  <si>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</si>
  <si>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</si>
  <si>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</si>
  <si>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</si>
  <si>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</si>
  <si>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</si>
  <si>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</si>
  <si>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</si>
  <si>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</si>
  <si>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</si>
  <si>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</si>
  <si>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</si>
  <si>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</si>
  <si>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</si>
  <si>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</si>
  <si>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</si>
  <si>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</si>
  <si>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</si>
  <si>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</si>
  <si>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</si>
  <si>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</si>
  <si>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</si>
  <si>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</si>
  <si>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</si>
  <si>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</si>
  <si>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</si>
  <si>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</si>
  <si>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</si>
  <si>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</si>
  <si>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</si>
  <si>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</si>
  <si>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</si>
  <si>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</si>
  <si>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</si>
  <si>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</si>
  <si>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</si>
  <si>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</si>
  <si>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</si>
  <si>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</si>
  <si>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</si>
  <si>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</si>
  <si>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</si>
  <si>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</si>
  <si>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</si>
  <si>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</si>
  <si>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</si>
  <si>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</si>
  <si>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</si>
  <si>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</si>
  <si>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</si>
  <si>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</si>
  <si>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</si>
  <si>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</si>
  <si>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</si>
  <si>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</si>
  <si>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</si>
  <si>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</si>
  <si>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</si>
  <si>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</si>
  <si>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</si>
  <si>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</si>
  <si>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</si>
  <si>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</si>
  <si>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</si>
  <si>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</si>
  <si>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</si>
  <si>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</si>
  <si>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</si>
  <si>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</si>
  <si>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</si>
  <si>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</si>
  <si>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</si>
  <si>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</si>
  <si>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</si>
  <si>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</si>
  <si>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</si>
  <si>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</si>
  <si>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</si>
  <si>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</si>
  <si>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</si>
  <si>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</si>
  <si>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</si>
  <si>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</si>
  <si>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</si>
  <si>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</si>
  <si>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</si>
  <si>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</si>
  <si>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</si>
  <si>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</si>
  <si>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</si>
  <si>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</si>
  <si>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</si>
  <si>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</si>
  <si>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</si>
  <si>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</si>
  <si>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</si>
  <si>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</si>
  <si>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</si>
  <si>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</si>
  <si>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</si>
  <si>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</si>
  <si>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</si>
  <si>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</si>
  <si>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</si>
  <si>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</si>
  <si>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</si>
  <si>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</si>
  <si>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</si>
  <si>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</si>
  <si>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</si>
  <si>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</si>
  <si>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</si>
  <si>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</si>
  <si>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</si>
  <si>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</si>
  <si>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</si>
  <si>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</si>
  <si>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</si>
  <si>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</si>
  <si>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</si>
  <si>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</si>
  <si>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</si>
  <si>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</si>
  <si>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</si>
  <si>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</si>
  <si>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</si>
  <si>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</si>
  <si>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</si>
  <si>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</si>
  <si>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</si>
  <si>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</si>
  <si>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</si>
  <si>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</si>
  <si>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</si>
  <si>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</si>
  <si>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</si>
  <si>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</si>
  <si>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</si>
  <si>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</si>
  <si>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</si>
  <si>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</si>
  <si>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</si>
  <si>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</si>
  <si>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</si>
  <si>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</si>
  <si>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</si>
  <si>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</si>
  <si>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</si>
  <si>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</si>
  <si>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</si>
  <si>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</si>
  <si>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</si>
  <si>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</si>
  <si>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</si>
  <si>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</si>
  <si>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</si>
  <si>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</si>
  <si>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</si>
  <si>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</si>
  <si>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</si>
  <si>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</si>
  <si>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</si>
  <si>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</si>
  <si>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</si>
  <si>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</si>
  <si>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</si>
  <si>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</si>
  <si>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</si>
  <si>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</si>
  <si>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</si>
  <si>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</si>
  <si>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</si>
  <si>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</si>
  <si>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</si>
  <si>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</si>
  <si>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</si>
  <si>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</si>
  <si>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</si>
  <si>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</si>
  <si>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</si>
  <si>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</si>
  <si>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</si>
  <si>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</si>
  <si>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</si>
  <si>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</si>
  <si>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</si>
  <si>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</si>
  <si>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</si>
  <si>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</si>
  <si>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</si>
  <si>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</si>
  <si>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</si>
  <si>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</si>
  <si>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</si>
  <si>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</si>
  <si>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</si>
  <si>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</si>
  <si>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</si>
  <si>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</si>
  <si>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</si>
  <si>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</si>
  <si>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</si>
  <si>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</si>
  <si>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</si>
  <si>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</si>
  <si>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</si>
  <si>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</si>
  <si>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</si>
  <si>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</si>
  <si>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</si>
  <si>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</si>
  <si>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</si>
  <si>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</si>
  <si>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 xml:space="preserve">Дата на съставяне: 26.01.2016г.                                       </t>
  </si>
  <si>
    <t>Отчетен период:31.12.2015г.</t>
  </si>
  <si>
    <t>Отчетен период:31.12.2015 г.</t>
  </si>
  <si>
    <t>Дата на съставяне: 26.01.2016г.</t>
  </si>
  <si>
    <t xml:space="preserve">Дата на съставяне: 26.01.2016г.                                     </t>
  </si>
  <si>
    <t>Отчетен период:към 31.12.2015год</t>
  </si>
  <si>
    <t xml:space="preserve">                Дата  на съставяне: 26.01.2016г.                                                                                                                             </t>
  </si>
  <si>
    <t xml:space="preserve">Дата на съставяне: 26.01.2016г.                       </t>
  </si>
  <si>
    <t>Отчетен период към 31.12.2015год</t>
  </si>
  <si>
    <t>Отчетен период: към 31.12.2015год</t>
  </si>
  <si>
    <r>
      <t xml:space="preserve">Отчетен период:   към 31.12.2015год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</si>
  <si>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съставяне:26.01.2016г.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</si>
</sst>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E22">
      <selection activeCell="I70" sqref="I70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3412</v>
      </c>
      <c r="E12" s="32">
        <v>3476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1634</v>
      </c>
      <c r="E13" s="32">
        <v>975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411</v>
      </c>
      <c r="E15" s="32">
        <v>178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18</v>
      </c>
      <c r="E16" s="32">
        <v>3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>
        <v>695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11402</v>
      </c>
      <c r="E19" s="45">
        <f>SUM(E11:E18)</f>
        <v>11254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847</v>
      </c>
      <c r="J21" s="48">
        <f>J22+J23+J24</f>
        <v>851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8</v>
      </c>
      <c r="J23" s="34">
        <v>12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1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10355</v>
      </c>
      <c r="J25" s="40">
        <f>J21+J20</f>
        <v>10426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0</v>
      </c>
      <c r="E27" s="45">
        <f>SUM(E23:E26)</f>
        <v>1</v>
      </c>
      <c r="F27" s="51" t="s">
        <v>79</v>
      </c>
      <c r="G27" s="51"/>
      <c r="H27" s="33" t="s">
        <v>80</v>
      </c>
      <c r="I27" s="40">
        <v>177</v>
      </c>
      <c r="J27" s="40">
        <v>-12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81</v>
      </c>
      <c r="J31" s="34">
        <v>122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258</v>
      </c>
      <c r="J33" s="40">
        <f>J27+J31+J32</f>
        <v>110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10913</v>
      </c>
      <c r="J36" s="40">
        <f>J17+J25+J33</f>
        <v>10836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196</v>
      </c>
      <c r="J44" s="34">
        <v>333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263</v>
      </c>
      <c r="J48" s="34">
        <v>100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459</v>
      </c>
      <c r="J49" s="40">
        <f>J44+J48</f>
        <v>433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30</v>
      </c>
      <c r="J51" s="34">
        <v>22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411</v>
      </c>
      <c r="J53" s="34">
        <v>383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11402</v>
      </c>
      <c r="E55" s="45">
        <f>E27+E19</f>
        <v>11255</v>
      </c>
      <c r="F55" s="30" t="s">
        <v>169</v>
      </c>
      <c r="G55" s="30"/>
      <c r="H55" s="60" t="s">
        <v>170</v>
      </c>
      <c r="I55" s="40">
        <f>I49+I51+I53+I54</f>
        <v>900</v>
      </c>
      <c r="J55" s="40">
        <f>J49+J51+J53+J54</f>
        <v>838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598</v>
      </c>
      <c r="E58" s="32">
        <v>538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416</v>
      </c>
      <c r="J59" s="34">
        <v>346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94</v>
      </c>
      <c r="E61" s="32">
        <v>199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692</v>
      </c>
      <c r="E64" s="45">
        <f>SUM(E58:E63)</f>
        <v>737</v>
      </c>
      <c r="F64" s="30" t="s">
        <v>197</v>
      </c>
      <c r="G64" s="30"/>
      <c r="H64" s="33" t="s">
        <v>198</v>
      </c>
      <c r="I64" s="34">
        <v>150</v>
      </c>
      <c r="J64" s="34">
        <v>172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54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14</v>
      </c>
    </row>
    <row r="68" spans="1:10" ht="15">
      <c r="A68" s="28" t="s">
        <v>208</v>
      </c>
      <c r="B68" s="110"/>
      <c r="C68" s="31" t="s">
        <v>209</v>
      </c>
      <c r="D68" s="32">
        <v>694</v>
      </c>
      <c r="E68" s="32">
        <v>387</v>
      </c>
      <c r="F68" s="30" t="s">
        <v>210</v>
      </c>
      <c r="G68" s="30"/>
      <c r="H68" s="33" t="s">
        <v>211</v>
      </c>
      <c r="I68" s="34">
        <v>5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>
        <v>10</v>
      </c>
      <c r="E69" s="32">
        <v>50</v>
      </c>
      <c r="F69" s="47" t="s">
        <v>74</v>
      </c>
      <c r="G69" s="47"/>
      <c r="H69" s="33" t="s">
        <v>214</v>
      </c>
      <c r="I69" s="34">
        <v>681</v>
      </c>
      <c r="J69" s="34">
        <v>624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1323</v>
      </c>
      <c r="J71" s="74">
        <f>SUM(J59:J70)</f>
        <v>1215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23</v>
      </c>
      <c r="E72" s="32">
        <v>112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40</v>
      </c>
      <c r="E74" s="32">
        <v>22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767</v>
      </c>
      <c r="E75" s="45">
        <f>SUM(E67:E74)</f>
        <v>571</v>
      </c>
      <c r="F75" s="47" t="s">
        <v>157</v>
      </c>
      <c r="G75" s="47"/>
      <c r="H75" s="39" t="s">
        <v>231</v>
      </c>
      <c r="I75" s="34">
        <v>6</v>
      </c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1329</v>
      </c>
      <c r="J79" s="83">
        <f>J71</f>
        <v>1215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9</v>
      </c>
      <c r="E87" s="32">
        <v>10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248</v>
      </c>
      <c r="E88" s="32">
        <v>292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257</v>
      </c>
      <c r="E91" s="45">
        <f>SUM(E87:E90)</f>
        <v>302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24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1740</v>
      </c>
      <c r="E93" s="45">
        <f>E64+E75+E91+E92</f>
        <v>1634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13142</v>
      </c>
      <c r="E94" s="89">
        <f>E93+E55</f>
        <v>12889</v>
      </c>
      <c r="F94" s="90" t="s">
        <v>267</v>
      </c>
      <c r="G94" s="90"/>
      <c r="H94" s="91" t="s">
        <v>268</v>
      </c>
      <c r="I94" s="613">
        <f>I79+I55+I36</f>
        <v>13142</v>
      </c>
      <c r="J94" s="613">
        <f>J79+J55+J36</f>
        <v>12889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:E92 D11:E18 D20:E21 D23:E26 D30:E30 D35:E38 D40:E44 D47:E50 D53:E54 D58:E63 D67:E74 D79:E83 I11:J13 I19:J20 I22:J24 I28:J28 I31:J31 I39:J39 I43:J48 I51:J54 I59:J60 I62:J70 D87:E90 I74:J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tabSelected="1" zoomScalePageLayoutView="0" workbookViewId="0" topLeftCell="A4">
      <selection activeCell="D14" sqref="D14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864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1039</v>
      </c>
      <c r="E9" s="142">
        <v>1152</v>
      </c>
      <c r="F9" s="140" t="s">
        <v>280</v>
      </c>
      <c r="G9" s="140"/>
      <c r="H9" s="143" t="s">
        <v>281</v>
      </c>
      <c r="I9" s="144">
        <v>3188</v>
      </c>
      <c r="J9" s="144">
        <v>3271</v>
      </c>
    </row>
    <row r="10" spans="1:10" ht="12">
      <c r="A10" s="140" t="s">
        <v>282</v>
      </c>
      <c r="B10" s="140"/>
      <c r="C10" s="141" t="s">
        <v>283</v>
      </c>
      <c r="D10" s="142">
        <v>717</v>
      </c>
      <c r="E10" s="142">
        <v>732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289</v>
      </c>
      <c r="E11" s="142">
        <v>265</v>
      </c>
      <c r="F11" s="145" t="s">
        <v>288</v>
      </c>
      <c r="G11" s="145"/>
      <c r="H11" s="143" t="s">
        <v>289</v>
      </c>
      <c r="I11" s="144">
        <v>20</v>
      </c>
      <c r="J11" s="144">
        <v>12</v>
      </c>
    </row>
    <row r="12" spans="1:10" ht="12">
      <c r="A12" s="140" t="s">
        <v>290</v>
      </c>
      <c r="B12" s="140"/>
      <c r="C12" s="141" t="s">
        <v>291</v>
      </c>
      <c r="D12" s="142">
        <v>812</v>
      </c>
      <c r="E12" s="142">
        <v>748</v>
      </c>
      <c r="F12" s="145" t="s">
        <v>74</v>
      </c>
      <c r="G12" s="145"/>
      <c r="H12" s="143" t="s">
        <v>292</v>
      </c>
      <c r="I12" s="144">
        <v>263</v>
      </c>
      <c r="J12" s="144">
        <v>118</v>
      </c>
    </row>
    <row r="13" spans="1:20" ht="13.5">
      <c r="A13" s="140" t="s">
        <v>293</v>
      </c>
      <c r="B13" s="140"/>
      <c r="C13" s="141" t="s">
        <v>294</v>
      </c>
      <c r="D13" s="142">
        <v>112</v>
      </c>
      <c r="E13" s="142">
        <v>110</v>
      </c>
      <c r="F13" s="146" t="s">
        <v>47</v>
      </c>
      <c r="G13" s="603">
        <v>11</v>
      </c>
      <c r="H13" s="147" t="s">
        <v>295</v>
      </c>
      <c r="I13" s="150">
        <f>SUM(I9:I12)</f>
        <v>3471</v>
      </c>
      <c r="J13" s="150">
        <f>SUM(J9:J12)</f>
        <v>3401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>
        <v>44</v>
      </c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97</v>
      </c>
      <c r="E15" s="151">
        <v>2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185</v>
      </c>
      <c r="E16" s="151">
        <v>216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3295</v>
      </c>
      <c r="E19" s="158">
        <f>SUM(E9:E18)</f>
        <v>3225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43</v>
      </c>
      <c r="E22" s="142">
        <v>32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9</v>
      </c>
      <c r="E24" s="142">
        <v>10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15</v>
      </c>
      <c r="E25" s="142">
        <v>15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67</v>
      </c>
      <c r="E26" s="158">
        <f>SUM(E22:E25)</f>
        <v>57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3362</v>
      </c>
      <c r="E28" s="639">
        <f>E26+E19</f>
        <v>3282</v>
      </c>
      <c r="F28" s="134" t="s">
        <v>334</v>
      </c>
      <c r="G28" s="134"/>
      <c r="H28" s="152" t="s">
        <v>335</v>
      </c>
      <c r="I28" s="150">
        <f>I13+I24</f>
        <v>3471</v>
      </c>
      <c r="J28" s="150">
        <f>J13+J24</f>
        <v>3401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I42-D28</f>
        <v>109</v>
      </c>
      <c r="E30" s="639">
        <f>J42-E28</f>
        <v>119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3362</v>
      </c>
      <c r="E33" s="158">
        <f>E28+E31+E32</f>
        <v>3282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109</v>
      </c>
      <c r="E34" s="639">
        <f>E30</f>
        <v>119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>
        <v>-28</v>
      </c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81</v>
      </c>
      <c r="E39" s="640">
        <f>E34+E37</f>
        <v>119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81</v>
      </c>
      <c r="E41" s="637">
        <f>E39</f>
        <v>119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D33-D35+D34</f>
        <v>3471</v>
      </c>
      <c r="E42" s="641">
        <f>E33-E35+E39</f>
        <v>3401</v>
      </c>
      <c r="F42" s="176" t="s">
        <v>377</v>
      </c>
      <c r="G42" s="176"/>
      <c r="H42" s="172" t="s">
        <v>378</v>
      </c>
      <c r="I42" s="646">
        <f>I28+I30</f>
        <v>3471</v>
      </c>
      <c r="J42" s="646">
        <f>J28+J30</f>
        <v>3401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863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0 D9:E14 D17:E18 D22:E25 D31:E32 D36:E36 I40:J40 I9:J12 I15:J16 I19:J23 D38:E38 I31:J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22" sqref="C22:C31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hidden="1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865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f>3173-68</f>
        <v>3105</v>
      </c>
      <c r="D10" s="218">
        <v>3782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f>-2518+122</f>
        <v>-2396</v>
      </c>
      <c r="D11" s="218">
        <v>-2661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-905</v>
      </c>
      <c r="D13" s="218">
        <v>-869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321</v>
      </c>
      <c r="D14" s="218">
        <v>385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>
        <v>-14</v>
      </c>
      <c r="D17" s="218">
        <v>-15</v>
      </c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-9</v>
      </c>
      <c r="D18" s="218">
        <v>-10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-102</v>
      </c>
      <c r="D19" s="218">
        <v>-59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0</v>
      </c>
      <c r="D20" s="214">
        <f>SUM(D10:D19)</f>
        <v>553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>
        <v>-122</v>
      </c>
      <c r="D22" s="218">
        <v>-907</v>
      </c>
      <c r="E22" s="219">
        <f>1296+119571.85+870</f>
        <v>121737.85</v>
      </c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>
        <v>68</v>
      </c>
      <c r="D23" s="218">
        <v>1</v>
      </c>
      <c r="E23" s="219">
        <v>68</v>
      </c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>
        <v>119</v>
      </c>
      <c r="D31" s="218">
        <v>226</v>
      </c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65</v>
      </c>
      <c r="D32" s="214">
        <f>SUM(D22:D31)</f>
        <v>-680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122</v>
      </c>
      <c r="D36" s="218">
        <v>384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-206</v>
      </c>
      <c r="D37" s="218">
        <v>-51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-26</v>
      </c>
      <c r="D39" s="218">
        <v>-16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-110</v>
      </c>
      <c r="D42" s="214">
        <f>SUM(D36:D41)</f>
        <v>317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-45</v>
      </c>
      <c r="D43" s="214">
        <f>D42+D32+D20</f>
        <v>190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302</v>
      </c>
      <c r="D44" s="214">
        <v>112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257</v>
      </c>
      <c r="D45" s="214">
        <f>D44+D43</f>
        <v>302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257</v>
      </c>
      <c r="D46" s="230">
        <f>D45</f>
        <v>302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80" zoomScaleNormal="80" zoomScalePageLayoutView="0" workbookViewId="0" topLeftCell="A4">
      <selection activeCell="I16" sqref="I16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12</v>
      </c>
      <c r="H11" s="293">
        <v>809</v>
      </c>
      <c r="I11" s="293">
        <v>643</v>
      </c>
      <c r="J11" s="293">
        <v>-533</v>
      </c>
      <c r="K11" s="293"/>
      <c r="L11" s="289">
        <f>SUM(C11:K11)</f>
        <v>10836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12</v>
      </c>
      <c r="H15" s="293">
        <f>H11</f>
        <v>809</v>
      </c>
      <c r="I15" s="293">
        <f>SUM(I11:I14)</f>
        <v>643</v>
      </c>
      <c r="J15" s="293">
        <f>SUM(J11:J14)</f>
        <v>-533</v>
      </c>
      <c r="K15" s="293"/>
      <c r="L15" s="289">
        <f>SUM(C15:K15)</f>
        <v>10836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81</v>
      </c>
      <c r="J16" s="303"/>
      <c r="K16" s="288"/>
      <c r="L16" s="289">
        <f>SUM(C16:K16)</f>
        <v>81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>
        <v>67</v>
      </c>
      <c r="J22" s="307"/>
      <c r="K22" s="307"/>
      <c r="L22" s="289">
        <f>SUM(C22:K22)</f>
        <v>67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>
        <v>67</v>
      </c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>
        <v>-4</v>
      </c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9508</v>
      </c>
      <c r="F29" s="293">
        <f>SUM(F15:F28)</f>
        <v>30</v>
      </c>
      <c r="G29" s="293">
        <f>SUM(G15:G28)</f>
        <v>8</v>
      </c>
      <c r="H29" s="293">
        <f>SUM(H15:H28)</f>
        <v>809</v>
      </c>
      <c r="I29" s="293">
        <f>SUM(I15:I28)</f>
        <v>791</v>
      </c>
      <c r="J29" s="293">
        <f>SUM(J15:J28)</f>
        <v>-533</v>
      </c>
      <c r="K29" s="293"/>
      <c r="L29" s="289">
        <f>SUM(C29:K29)</f>
        <v>10913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 aca="true" t="shared" si="0" ref="E32:J32">E29</f>
        <v>9508</v>
      </c>
      <c r="F32" s="293">
        <f t="shared" si="0"/>
        <v>30</v>
      </c>
      <c r="G32" s="293">
        <f t="shared" si="0"/>
        <v>8</v>
      </c>
      <c r="H32" s="293">
        <f t="shared" si="0"/>
        <v>809</v>
      </c>
      <c r="I32" s="293">
        <f t="shared" si="0"/>
        <v>791</v>
      </c>
      <c r="J32" s="293">
        <f t="shared" si="0"/>
        <v>-533</v>
      </c>
      <c r="K32" s="293"/>
      <c r="L32" s="289">
        <f>L29</f>
        <v>10913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4">
      <selection activeCell="C3" sqref="C3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871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>
        <v>1</v>
      </c>
      <c r="F10" s="345"/>
      <c r="G10" s="624">
        <f>D10+E10-F10</f>
        <v>4161</v>
      </c>
      <c r="H10" s="347"/>
      <c r="I10" s="347"/>
      <c r="J10" s="624">
        <f>SUM(G10:I10)</f>
        <v>4161</v>
      </c>
      <c r="K10" s="347">
        <v>685</v>
      </c>
      <c r="L10" s="347">
        <v>64</v>
      </c>
      <c r="M10" s="347"/>
      <c r="N10" s="624">
        <f aca="true" t="shared" si="0" ref="N10:N16">K10+L10-M10</f>
        <v>749</v>
      </c>
      <c r="O10" s="347"/>
      <c r="P10" s="347"/>
      <c r="Q10" s="346"/>
      <c r="R10" s="624">
        <f>G10-N10</f>
        <v>3412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2096</v>
      </c>
      <c r="E11" s="345">
        <v>793</v>
      </c>
      <c r="F11" s="345">
        <v>154</v>
      </c>
      <c r="G11" s="624">
        <f>D11+E11-F11</f>
        <v>2735</v>
      </c>
      <c r="H11" s="347"/>
      <c r="I11" s="347"/>
      <c r="J11" s="624">
        <f>SUM(G11)</f>
        <v>2735</v>
      </c>
      <c r="K11" s="347">
        <v>1121</v>
      </c>
      <c r="L11" s="347">
        <v>134</v>
      </c>
      <c r="M11" s="347">
        <v>154</v>
      </c>
      <c r="N11" s="624">
        <f t="shared" si="0"/>
        <v>1101</v>
      </c>
      <c r="O11" s="347"/>
      <c r="P11" s="347"/>
      <c r="Q11" s="346"/>
      <c r="R11" s="624">
        <f aca="true" t="shared" si="1" ref="R11:R16">G11-N11</f>
        <v>1634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503</v>
      </c>
      <c r="E13" s="345">
        <v>451</v>
      </c>
      <c r="F13" s="345">
        <v>351</v>
      </c>
      <c r="G13" s="624">
        <f>D13+E13-F13</f>
        <v>603</v>
      </c>
      <c r="H13" s="347"/>
      <c r="I13" s="347"/>
      <c r="J13" s="624">
        <f>SUM(G13)</f>
        <v>603</v>
      </c>
      <c r="K13" s="347">
        <v>325</v>
      </c>
      <c r="L13" s="347">
        <v>87</v>
      </c>
      <c r="M13" s="347">
        <v>220</v>
      </c>
      <c r="N13" s="624">
        <f t="shared" si="0"/>
        <v>192</v>
      </c>
      <c r="O13" s="347"/>
      <c r="P13" s="347"/>
      <c r="Q13" s="346"/>
      <c r="R13" s="624">
        <f t="shared" si="1"/>
        <v>411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>
        <v>18</v>
      </c>
      <c r="F14" s="345"/>
      <c r="G14" s="624">
        <f>D14+E14-F14</f>
        <v>72</v>
      </c>
      <c r="H14" s="347"/>
      <c r="I14" s="347"/>
      <c r="J14" s="624">
        <f>SUM(G14:I14)</f>
        <v>72</v>
      </c>
      <c r="K14" s="347">
        <v>51</v>
      </c>
      <c r="L14" s="347">
        <v>3</v>
      </c>
      <c r="M14" s="347"/>
      <c r="N14" s="624">
        <f t="shared" si="0"/>
        <v>54</v>
      </c>
      <c r="O14" s="347"/>
      <c r="P14" s="347"/>
      <c r="Q14" s="346"/>
      <c r="R14" s="624">
        <f t="shared" si="1"/>
        <v>18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695</v>
      </c>
      <c r="E15" s="345">
        <v>92</v>
      </c>
      <c r="F15" s="345">
        <v>787</v>
      </c>
      <c r="G15" s="624">
        <f>D15+E15-F15</f>
        <v>0</v>
      </c>
      <c r="H15" s="347"/>
      <c r="I15" s="347"/>
      <c r="J15" s="624">
        <f>SUM(G15:I15)</f>
        <v>0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13435</v>
      </c>
      <c r="E17" s="623">
        <f>SUM(E9:E16)</f>
        <v>1355</v>
      </c>
      <c r="F17" s="623">
        <f>SUM(F9:F16)</f>
        <v>1292</v>
      </c>
      <c r="G17" s="624">
        <f>SUM(G9:G16)</f>
        <v>13498</v>
      </c>
      <c r="H17" s="625">
        <f>SUM(H9:H16)</f>
        <v>0</v>
      </c>
      <c r="I17" s="354"/>
      <c r="J17" s="624">
        <f>SUM(J9:J16)</f>
        <v>13498</v>
      </c>
      <c r="K17" s="625">
        <f>SUM(K10:K16)</f>
        <v>2182</v>
      </c>
      <c r="L17" s="625">
        <f>SUM(L10:L16)</f>
        <v>288</v>
      </c>
      <c r="M17" s="625">
        <f>SUM(M10:M16)</f>
        <v>374</v>
      </c>
      <c r="N17" s="346">
        <f>SUM(N9:N16)</f>
        <v>2096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11402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23</v>
      </c>
      <c r="L22" s="347">
        <v>1</v>
      </c>
      <c r="M22" s="347"/>
      <c r="N22" s="624">
        <f>K22+L22-M22</f>
        <v>24</v>
      </c>
      <c r="O22" s="347"/>
      <c r="P22" s="347"/>
      <c r="Q22" s="346"/>
      <c r="R22" s="624">
        <f>J22-N22</f>
        <v>0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23</v>
      </c>
      <c r="L25" s="631">
        <f>SUM(L22:L24)</f>
        <v>1</v>
      </c>
      <c r="M25" s="368"/>
      <c r="N25" s="367">
        <f>SUM(N22:N24)</f>
        <v>24</v>
      </c>
      <c r="O25" s="368"/>
      <c r="P25" s="368"/>
      <c r="Q25" s="367"/>
      <c r="R25" s="630">
        <f>SUM(R22:R24)</f>
        <v>0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13459</v>
      </c>
      <c r="E40" s="626">
        <f>E25+E17</f>
        <v>1355</v>
      </c>
      <c r="F40" s="626">
        <f>F17</f>
        <v>1292</v>
      </c>
      <c r="G40" s="624">
        <f>G25+G17</f>
        <v>13522</v>
      </c>
      <c r="H40" s="627">
        <f>H17</f>
        <v>0</v>
      </c>
      <c r="I40" s="334"/>
      <c r="J40" s="624">
        <f>J25+J17</f>
        <v>13522</v>
      </c>
      <c r="K40" s="627">
        <f>K25+K17</f>
        <v>2205</v>
      </c>
      <c r="L40" s="627">
        <f>L25+L17</f>
        <v>289</v>
      </c>
      <c r="M40" s="627">
        <f>M17</f>
        <v>374</v>
      </c>
      <c r="N40" s="346">
        <f>N25+N17</f>
        <v>2120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11402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870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9:I16 K18:M19 O9:P16 D21:F24 H18:I19 K21:M24 O18:P19 O39:P39 H21:I24 D9:F16 O21:P24 D28:F31 H28:I31 K28:M31 O28:P31 D33:F37 H33:I37 K33:M37 O33:P37 D39:F39 H39:I39 K39:M39 K9:M16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6">
      <selection activeCell="C68" sqref="C68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694</v>
      </c>
      <c r="D28" s="426">
        <v>694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10</v>
      </c>
      <c r="D29" s="426">
        <v>10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23</v>
      </c>
      <c r="D33" s="433">
        <v>23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21</v>
      </c>
      <c r="D35" s="426">
        <v>21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</v>
      </c>
      <c r="D37" s="426">
        <v>2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40</v>
      </c>
      <c r="D38" s="433">
        <v>40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40</v>
      </c>
      <c r="D42" s="426">
        <v>40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767</v>
      </c>
      <c r="D43" s="430">
        <f>D28+D29+D33+D42</f>
        <v>767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767</v>
      </c>
      <c r="D44" s="430">
        <f>D43</f>
        <v>767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196</v>
      </c>
      <c r="D56" s="439"/>
      <c r="E56" s="433">
        <v>196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196</v>
      </c>
      <c r="D57" s="426"/>
      <c r="E57" s="433">
        <v>196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263</v>
      </c>
      <c r="D64" s="426"/>
      <c r="E64" s="433">
        <v>263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263</v>
      </c>
      <c r="D65" s="450"/>
      <c r="E65" s="433">
        <v>263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459</v>
      </c>
      <c r="D66" s="430">
        <f>D57+D65</f>
        <v>0</v>
      </c>
      <c r="E66" s="430">
        <f>E52+E56+E61+E62+E63+E64</f>
        <v>459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411</v>
      </c>
      <c r="D68" s="426"/>
      <c r="E68" s="433">
        <v>411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416</v>
      </c>
      <c r="D75" s="430">
        <v>416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363</v>
      </c>
      <c r="D76" s="426">
        <v>363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53</v>
      </c>
      <c r="D78" s="426">
        <v>53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150</v>
      </c>
      <c r="D87" s="426">
        <v>150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0</v>
      </c>
      <c r="D88" s="426">
        <v>0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54</v>
      </c>
      <c r="D89" s="426">
        <v>54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5</v>
      </c>
      <c r="D90" s="439">
        <v>5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5</v>
      </c>
      <c r="D93" s="426">
        <v>5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17</v>
      </c>
      <c r="D94" s="426">
        <v>17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681</v>
      </c>
      <c r="D95" s="426">
        <v>681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1323</v>
      </c>
      <c r="D96" s="430">
        <f>D71+D75+D87+D88+D89+D93+D94+D95</f>
        <v>1323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2193</v>
      </c>
      <c r="D97" s="430">
        <f>D66+D68+D96</f>
        <v>1323</v>
      </c>
      <c r="E97" s="430">
        <f>E66+E68+E96</f>
        <v>870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866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864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866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6" sqref="A26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2016-01-27T08:37:15Z</cp:lastPrinted>
  <dcterms:created xsi:type="dcterms:W3CDTF">2005-01-20T07:09:52Z</dcterms:created>
  <dcterms:modified xsi:type="dcterms:W3CDTF">2016-01-27T13:08:38Z</dcterms:modified>
  <cp:category/>
  <cp:version/>
  <cp:contentType/>
  <cp:contentStatus/>
</cp:coreProperties>
</file>